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CDA18258-88EE-4F3B-87D3-CAB6A1E38A7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QV-Rechner DH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J37" i="1" s="1"/>
  <c r="H35" i="1"/>
  <c r="J35" i="1" s="1"/>
  <c r="H32" i="1"/>
  <c r="J32" i="1" s="1"/>
  <c r="H28" i="1"/>
  <c r="J28" i="1" s="1"/>
  <c r="H21" i="1"/>
  <c r="J21" i="1" s="1"/>
  <c r="H17" i="1"/>
  <c r="J18" i="1" s="1"/>
  <c r="J38" i="1" l="1"/>
  <c r="J40" i="1"/>
  <c r="J39" i="1"/>
  <c r="J22" i="1"/>
  <c r="I43" i="1" l="1"/>
  <c r="H43" i="1"/>
  <c r="I42" i="1"/>
  <c r="H42" i="1"/>
</calcChain>
</file>

<file path=xl/sharedStrings.xml><?xml version="1.0" encoding="utf-8"?>
<sst xmlns="http://schemas.openxmlformats.org/spreadsheetml/2006/main" count="47" uniqueCount="46">
  <si>
    <t>Fächer</t>
  </si>
  <si>
    <t>Erfahrungsnoten</t>
  </si>
  <si>
    <t>Noten-ausw.</t>
  </si>
  <si>
    <t>1. Semester</t>
  </si>
  <si>
    <t>2. Semester</t>
  </si>
  <si>
    <t>3. Semester</t>
  </si>
  <si>
    <t>4. Semester</t>
  </si>
  <si>
    <t>4.5. Semester</t>
  </si>
  <si>
    <t>6. Semester</t>
  </si>
  <si>
    <t>Prüfungsnoten</t>
  </si>
  <si>
    <t>Fachnote</t>
  </si>
  <si>
    <t>Beruflicher Teil</t>
  </si>
  <si>
    <t>1. Praktische Arbeiten</t>
  </si>
  <si>
    <t>1.1 Praktische Prüfung (50%)</t>
  </si>
  <si>
    <t>1.2 Beurteilung durch Lehrbetrieb (20%)</t>
  </si>
  <si>
    <t>1.3.Beurteilung durch ABK (10%)</t>
  </si>
  <si>
    <t>2. Detailhandelskenntnisse</t>
  </si>
  <si>
    <t>2.1 Prüfung schriftlich</t>
  </si>
  <si>
    <t>Schnitt Noten Beruflicher Teil</t>
  </si>
  <si>
    <t>Schulischer Teil</t>
  </si>
  <si>
    <t>3. Lokale Landessprache</t>
  </si>
  <si>
    <t>3.1 Prüfung schriftlich</t>
  </si>
  <si>
    <t>3.2 Prüfung mündlich</t>
  </si>
  <si>
    <t>3.3 Erfahrungsnote</t>
  </si>
  <si>
    <t>4. Fremdsprache</t>
  </si>
  <si>
    <t>4.1 Prüfung schriftlich</t>
  </si>
  <si>
    <t>4.2 Prüfung mündlich</t>
  </si>
  <si>
    <t>4.3 Erfahrungsnote</t>
  </si>
  <si>
    <t>5. Wirtschaft</t>
  </si>
  <si>
    <t>5.1 Prüfung schriftlich</t>
  </si>
  <si>
    <t>5.2 Erfahrungsnote</t>
  </si>
  <si>
    <t>6. Gesellschaft</t>
  </si>
  <si>
    <t>6.1 Erfahrungsnote</t>
  </si>
  <si>
    <t>Schnitt Noten Schulischer Teil</t>
  </si>
  <si>
    <t>Notensumme</t>
  </si>
  <si>
    <t>Gesamtnote</t>
  </si>
  <si>
    <t>Kanton St.Gallen</t>
  </si>
  <si>
    <t>Bildungsdepartement</t>
  </si>
  <si>
    <t xml:space="preserve">Berufs- und Weiterbildungszentrum </t>
  </si>
  <si>
    <t>Wil-Uzwil</t>
  </si>
  <si>
    <r>
      <t xml:space="preserve">Bestanden </t>
    </r>
    <r>
      <rPr>
        <b/>
        <sz val="9"/>
        <rFont val="Arial"/>
        <family val="2"/>
      </rPr>
      <t>beruflicher</t>
    </r>
    <r>
      <rPr>
        <sz val="9"/>
        <rFont val="Arial"/>
        <family val="2"/>
      </rPr>
      <t xml:space="preserve"> Teil</t>
    </r>
  </si>
  <si>
    <r>
      <t xml:space="preserve">Bestanden </t>
    </r>
    <r>
      <rPr>
        <b/>
        <sz val="9"/>
        <rFont val="Arial"/>
        <family val="2"/>
      </rPr>
      <t>schulischer</t>
    </r>
    <r>
      <rPr>
        <sz val="9"/>
        <rFont val="Arial"/>
        <family val="2"/>
      </rPr>
      <t xml:space="preserve"> Teil</t>
    </r>
  </si>
  <si>
    <t>1.4 Beurteilung überbetriebliche Kurse (20%)*</t>
  </si>
  <si>
    <t>2.2 Erfahrungsnote*</t>
  </si>
  <si>
    <t>* zählt doppelt</t>
  </si>
  <si>
    <t>QV-Notenrechner DHF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</si>
</sst>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9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right" vertical="center" textRotation="90"/>
    </xf>
    <xf numFmtId="164" fontId="5" fillId="0" borderId="11" xfId="0" applyNumberFormat="1" applyFont="1" applyBorder="1" applyAlignment="1">
      <alignment horizontal="right" vertical="center" textRotation="90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5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3" borderId="22" xfId="0" applyFont="1" applyFill="1" applyBorder="1" applyAlignment="1">
      <alignment horizontal="left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 textRotation="90"/>
    </xf>
    <xf numFmtId="0" fontId="5" fillId="0" borderId="26" xfId="0" applyFont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64" fontId="5" fillId="3" borderId="14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5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 textRotation="90"/>
    </xf>
    <xf numFmtId="0" fontId="5" fillId="5" borderId="10" xfId="0" applyFont="1" applyFill="1" applyBorder="1" applyAlignment="1">
      <alignment horizontal="right" vertical="center" textRotation="90"/>
    </xf>
    <xf numFmtId="164" fontId="5" fillId="5" borderId="10" xfId="0" applyNumberFormat="1" applyFont="1" applyFill="1" applyBorder="1" applyAlignment="1">
      <alignment horizontal="right" vertical="center" textRotation="90"/>
    </xf>
    <xf numFmtId="164" fontId="5" fillId="5" borderId="19" xfId="0" applyNumberFormat="1" applyFont="1" applyFill="1" applyBorder="1" applyAlignment="1">
      <alignment horizontal="right" vertical="center" textRotation="90"/>
    </xf>
    <xf numFmtId="0" fontId="5" fillId="5" borderId="18" xfId="0" applyFont="1" applyFill="1" applyBorder="1" applyAlignment="1">
      <alignment horizontal="right" vertical="center" textRotation="90"/>
    </xf>
    <xf numFmtId="164" fontId="5" fillId="5" borderId="18" xfId="0" applyNumberFormat="1" applyFont="1" applyFill="1" applyBorder="1" applyAlignment="1">
      <alignment horizontal="right" vertical="center" textRotation="90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164" fontId="5" fillId="6" borderId="10" xfId="0" applyNumberFormat="1" applyFont="1" applyFill="1" applyBorder="1" applyAlignment="1" applyProtection="1">
      <alignment horizontal="center" vertical="center"/>
      <protection locked="0"/>
    </xf>
    <xf numFmtId="164" fontId="5" fillId="6" borderId="10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164" fontId="5" fillId="6" borderId="18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vertical="center"/>
    </xf>
    <xf numFmtId="164" fontId="5" fillId="4" borderId="18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marcelbieri/Desktop/Wappe%C2%ADSt-Gallen_grau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63012</xdr:colOff>
      <xdr:row>1</xdr:row>
      <xdr:rowOff>45427</xdr:rowOff>
    </xdr:from>
    <xdr:to>
      <xdr:col>9</xdr:col>
      <xdr:colOff>447675</xdr:colOff>
      <xdr:row>4</xdr:row>
      <xdr:rowOff>47626</xdr:rowOff>
    </xdr:to>
    <xdr:pic>
      <xdr:nvPicPr>
        <xdr:cNvPr id="2" name="Wappe­St-Gallen_grau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487" y="216877"/>
          <a:ext cx="384663" cy="487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/>
  </sheetViews>
  <sheetFormatPr baseColWidth="10" defaultColWidth="5.28515625" defaultRowHeight="12.75" x14ac:dyDescent="0.25"/>
  <cols>
    <col min="1" max="1" width="37.5703125" style="1" customWidth="1"/>
    <col min="2" max="8" width="6" style="1" customWidth="1"/>
    <col min="9" max="9" width="6" style="2" customWidth="1"/>
    <col min="10" max="10" width="7.42578125" style="1" customWidth="1"/>
    <col min="11" max="11" width="3" style="1" customWidth="1"/>
    <col min="12" max="12" width="5.28515625" style="1" customWidth="1"/>
    <col min="13" max="16384" width="5.28515625" style="1"/>
  </cols>
  <sheetData>
    <row r="1" spans="1:11" s="6" customFormat="1" ht="13.5" x14ac:dyDescent="0.25">
      <c r="G1" s="7"/>
    </row>
    <row r="2" spans="1:11" s="9" customFormat="1" ht="12.75" customHeight="1" x14ac:dyDescent="0.2">
      <c r="A2" s="8" t="s">
        <v>36</v>
      </c>
    </row>
    <row r="3" spans="1:11" s="9" customFormat="1" ht="12.75" customHeight="1" x14ac:dyDescent="0.2">
      <c r="A3" s="8" t="s">
        <v>37</v>
      </c>
    </row>
    <row r="4" spans="1:11" s="9" customFormat="1" ht="12.75" customHeight="1" x14ac:dyDescent="0.2">
      <c r="A4" s="8"/>
    </row>
    <row r="5" spans="1:11" s="9" customFormat="1" ht="12.75" customHeight="1" x14ac:dyDescent="0.2">
      <c r="A5" s="10" t="s">
        <v>38</v>
      </c>
    </row>
    <row r="6" spans="1:11" s="9" customFormat="1" ht="12.75" customHeight="1" x14ac:dyDescent="0.2">
      <c r="A6" s="10" t="s">
        <v>39</v>
      </c>
    </row>
    <row r="7" spans="1:11" s="9" customFormat="1" ht="12.75" customHeight="1" x14ac:dyDescent="0.2">
      <c r="A7" s="10"/>
    </row>
    <row r="8" spans="1:11" s="9" customFormat="1" ht="12.75" customHeight="1" x14ac:dyDescent="0.2">
      <c r="A8" s="10"/>
    </row>
    <row r="9" spans="1:11" s="9" customFormat="1" ht="12.75" customHeight="1" x14ac:dyDescent="0.2">
      <c r="A9" s="10" t="s">
        <v>45</v>
      </c>
    </row>
    <row r="10" spans="1:11" ht="13.5" thickBot="1" x14ac:dyDescent="0.3">
      <c r="F10" s="3"/>
      <c r="G10" s="3"/>
      <c r="H10" s="3"/>
      <c r="I10" s="1"/>
      <c r="J10" s="2"/>
    </row>
    <row r="11" spans="1:11" s="4" customFormat="1" ht="24" x14ac:dyDescent="0.25">
      <c r="A11" s="11" t="s">
        <v>0</v>
      </c>
      <c r="B11" s="84" t="s">
        <v>1</v>
      </c>
      <c r="C11" s="85"/>
      <c r="D11" s="85"/>
      <c r="E11" s="85"/>
      <c r="F11" s="12"/>
      <c r="G11" s="12"/>
      <c r="H11" s="13"/>
      <c r="I11" s="48"/>
      <c r="J11" s="14" t="s">
        <v>2</v>
      </c>
    </row>
    <row r="12" spans="1:11" s="4" customFormat="1" ht="77.25" thickBot="1" x14ac:dyDescent="0.3">
      <c r="A12" s="15"/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7</v>
      </c>
      <c r="G12" s="17" t="s">
        <v>8</v>
      </c>
      <c r="H12" s="18" t="s">
        <v>1</v>
      </c>
      <c r="I12" s="47" t="s">
        <v>9</v>
      </c>
      <c r="J12" s="19" t="s">
        <v>10</v>
      </c>
    </row>
    <row r="13" spans="1:11" s="4" customFormat="1" ht="13.5" thickBot="1" x14ac:dyDescent="0.3">
      <c r="A13" s="66" t="s">
        <v>11</v>
      </c>
      <c r="B13" s="67"/>
      <c r="C13" s="67"/>
      <c r="D13" s="67"/>
      <c r="E13" s="67"/>
      <c r="F13" s="67"/>
      <c r="G13" s="67"/>
      <c r="H13" s="68"/>
      <c r="I13" s="69"/>
      <c r="J13" s="70"/>
    </row>
    <row r="14" spans="1:11" ht="21" customHeight="1" thickBot="1" x14ac:dyDescent="0.3">
      <c r="A14" s="43" t="s">
        <v>12</v>
      </c>
      <c r="B14" s="45"/>
      <c r="C14" s="49"/>
      <c r="D14" s="49"/>
      <c r="E14" s="49"/>
      <c r="F14" s="49"/>
      <c r="G14" s="49"/>
      <c r="H14" s="53"/>
      <c r="I14" s="54"/>
      <c r="J14" s="55"/>
    </row>
    <row r="15" spans="1:11" ht="21" customHeight="1" thickBot="1" x14ac:dyDescent="0.3">
      <c r="A15" s="44" t="s">
        <v>13</v>
      </c>
      <c r="B15" s="51"/>
      <c r="C15" s="49"/>
      <c r="D15" s="49"/>
      <c r="E15" s="49"/>
      <c r="F15" s="49"/>
      <c r="G15" s="49"/>
      <c r="H15" s="53"/>
      <c r="I15" s="22"/>
      <c r="J15" s="55"/>
      <c r="K15" s="5"/>
    </row>
    <row r="16" spans="1:11" ht="21" customHeight="1" thickBot="1" x14ac:dyDescent="0.3">
      <c r="A16" s="21" t="s">
        <v>14</v>
      </c>
      <c r="B16" s="51"/>
      <c r="C16" s="49"/>
      <c r="D16" s="49"/>
      <c r="E16" s="49"/>
      <c r="F16" s="49"/>
      <c r="G16" s="49"/>
      <c r="H16" s="53"/>
      <c r="I16" s="22"/>
      <c r="J16" s="55"/>
      <c r="K16" s="5"/>
    </row>
    <row r="17" spans="1:11" ht="21" customHeight="1" thickBot="1" x14ac:dyDescent="0.3">
      <c r="A17" s="21" t="s">
        <v>15</v>
      </c>
      <c r="B17" s="23"/>
      <c r="C17" s="49"/>
      <c r="D17" s="49"/>
      <c r="E17" s="49"/>
      <c r="F17" s="49"/>
      <c r="G17" s="49"/>
      <c r="H17" s="75">
        <f>B17</f>
        <v>0</v>
      </c>
      <c r="I17" s="56"/>
      <c r="J17" s="55"/>
      <c r="K17" s="5"/>
    </row>
    <row r="18" spans="1:11" ht="21" customHeight="1" thickBot="1" x14ac:dyDescent="0.3">
      <c r="A18" s="24" t="s">
        <v>42</v>
      </c>
      <c r="B18" s="52"/>
      <c r="C18" s="50"/>
      <c r="D18" s="50"/>
      <c r="E18" s="50"/>
      <c r="F18" s="50"/>
      <c r="G18" s="50"/>
      <c r="H18" s="75"/>
      <c r="I18" s="57"/>
      <c r="J18" s="76" t="str">
        <f>IF(SUM(B15:I18)&gt;0,ROUND(AVERAGE(I15,I15,I15,I15,I15,I16,I16,H17,H18,H18),1),"")</f>
        <v/>
      </c>
    </row>
    <row r="19" spans="1:11" ht="21" customHeight="1" thickBot="1" x14ac:dyDescent="0.3">
      <c r="A19" s="20" t="s">
        <v>16</v>
      </c>
      <c r="B19" s="51"/>
      <c r="C19" s="49"/>
      <c r="D19" s="49"/>
      <c r="E19" s="49"/>
      <c r="F19" s="49"/>
      <c r="G19" s="49"/>
      <c r="H19" s="56"/>
      <c r="I19" s="53"/>
      <c r="J19" s="55"/>
    </row>
    <row r="20" spans="1:11" ht="21" customHeight="1" thickBot="1" x14ac:dyDescent="0.3">
      <c r="A20" s="73" t="s">
        <v>17</v>
      </c>
      <c r="B20" s="51"/>
      <c r="C20" s="49"/>
      <c r="D20" s="49"/>
      <c r="E20" s="49"/>
      <c r="F20" s="49"/>
      <c r="G20" s="49"/>
      <c r="H20" s="56"/>
      <c r="I20" s="22"/>
      <c r="J20" s="55"/>
    </row>
    <row r="21" spans="1:11" ht="21" customHeight="1" thickBot="1" x14ac:dyDescent="0.3">
      <c r="A21" s="24" t="s">
        <v>43</v>
      </c>
      <c r="B21" s="52"/>
      <c r="C21" s="50"/>
      <c r="D21" s="25"/>
      <c r="E21" s="25"/>
      <c r="F21" s="25"/>
      <c r="G21" s="25"/>
      <c r="H21" s="76" t="str">
        <f>IF(SUM(D21:G21),ROUND(2*AVERAGE(D21:G21),0)/2,"")</f>
        <v/>
      </c>
      <c r="I21" s="58"/>
      <c r="J21" s="76" t="str">
        <f>IF(OR(H21&lt;&gt;"",I20),ROUND(AVERAGE(H21,I20),1),"")</f>
        <v/>
      </c>
    </row>
    <row r="22" spans="1:11" ht="13.5" thickBot="1" x14ac:dyDescent="0.3">
      <c r="A22" s="77" t="s">
        <v>18</v>
      </c>
      <c r="B22" s="78"/>
      <c r="C22" s="78"/>
      <c r="D22" s="78"/>
      <c r="E22" s="78"/>
      <c r="F22" s="78"/>
      <c r="G22" s="78"/>
      <c r="H22" s="79"/>
      <c r="I22" s="78"/>
      <c r="J22" s="76" t="str">
        <f>IF(SUM(J16:J21)&gt;0,AVERAGE(J16:J21),"")</f>
        <v/>
      </c>
    </row>
    <row r="23" spans="1:11" ht="13.5" thickBot="1" x14ac:dyDescent="0.3">
      <c r="A23" s="26"/>
      <c r="B23" s="27"/>
      <c r="C23" s="27"/>
      <c r="D23" s="27"/>
      <c r="E23" s="27"/>
      <c r="F23" s="27"/>
      <c r="G23" s="27"/>
      <c r="H23" s="28"/>
      <c r="I23" s="27"/>
      <c r="J23" s="29"/>
    </row>
    <row r="24" spans="1:11" s="4" customFormat="1" ht="13.5" thickBot="1" x14ac:dyDescent="0.3">
      <c r="A24" s="66" t="s">
        <v>19</v>
      </c>
      <c r="B24" s="67"/>
      <c r="C24" s="67"/>
      <c r="D24" s="67"/>
      <c r="E24" s="67"/>
      <c r="F24" s="67"/>
      <c r="G24" s="67"/>
      <c r="H24" s="71"/>
      <c r="I24" s="72"/>
      <c r="J24" s="70"/>
    </row>
    <row r="25" spans="1:11" ht="21" customHeight="1" thickBot="1" x14ac:dyDescent="0.3">
      <c r="A25" s="20" t="s">
        <v>20</v>
      </c>
      <c r="B25" s="51"/>
      <c r="C25" s="49"/>
      <c r="D25" s="49"/>
      <c r="E25" s="49"/>
      <c r="F25" s="49"/>
      <c r="G25" s="49"/>
      <c r="H25" s="56"/>
      <c r="I25" s="60"/>
      <c r="J25" s="55"/>
    </row>
    <row r="26" spans="1:11" ht="21" customHeight="1" thickBot="1" x14ac:dyDescent="0.3">
      <c r="A26" s="73" t="s">
        <v>21</v>
      </c>
      <c r="B26" s="51"/>
      <c r="C26" s="49"/>
      <c r="D26" s="49"/>
      <c r="E26" s="49"/>
      <c r="F26" s="49"/>
      <c r="G26" s="49"/>
      <c r="H26" s="56"/>
      <c r="I26" s="30">
        <v>0</v>
      </c>
      <c r="J26" s="55"/>
    </row>
    <row r="27" spans="1:11" ht="21" customHeight="1" thickBot="1" x14ac:dyDescent="0.3">
      <c r="A27" s="73" t="s">
        <v>22</v>
      </c>
      <c r="B27" s="51"/>
      <c r="C27" s="49"/>
      <c r="D27" s="49"/>
      <c r="E27" s="49"/>
      <c r="F27" s="49"/>
      <c r="G27" s="49"/>
      <c r="H27" s="56"/>
      <c r="I27" s="30">
        <v>0</v>
      </c>
      <c r="J27" s="55"/>
    </row>
    <row r="28" spans="1:11" ht="21" customHeight="1" thickBot="1" x14ac:dyDescent="0.3">
      <c r="A28" s="31" t="s">
        <v>23</v>
      </c>
      <c r="B28" s="52"/>
      <c r="C28" s="59"/>
      <c r="D28" s="25">
        <v>0</v>
      </c>
      <c r="E28" s="25">
        <v>0</v>
      </c>
      <c r="F28" s="25">
        <v>0</v>
      </c>
      <c r="G28" s="25">
        <v>0</v>
      </c>
      <c r="H28" s="46" t="str">
        <f>IF(SUM(D28:G28)&gt;0,ROUND(AVERAGE(D28:G28)*2,0)/2,"")</f>
        <v/>
      </c>
      <c r="I28" s="58"/>
      <c r="J28" s="46" t="str">
        <f>IF(SUM(H26:I28)&gt;0,ROUND(AVERAGE(H26:I28),1),"")</f>
        <v/>
      </c>
    </row>
    <row r="29" spans="1:11" ht="21" customHeight="1" thickBot="1" x14ac:dyDescent="0.3">
      <c r="A29" s="26" t="s">
        <v>24</v>
      </c>
      <c r="B29" s="51"/>
      <c r="C29" s="49"/>
      <c r="D29" s="49"/>
      <c r="E29" s="49"/>
      <c r="F29" s="49"/>
      <c r="G29" s="49"/>
      <c r="H29" s="62"/>
      <c r="I29" s="57"/>
      <c r="J29" s="61"/>
    </row>
    <row r="30" spans="1:11" ht="21" customHeight="1" thickBot="1" x14ac:dyDescent="0.3">
      <c r="A30" s="74" t="s">
        <v>25</v>
      </c>
      <c r="B30" s="51"/>
      <c r="C30" s="49"/>
      <c r="D30" s="49"/>
      <c r="E30" s="49"/>
      <c r="F30" s="49"/>
      <c r="G30" s="49"/>
      <c r="H30" s="62"/>
      <c r="I30" s="33">
        <v>0</v>
      </c>
      <c r="J30" s="61"/>
    </row>
    <row r="31" spans="1:11" ht="21" customHeight="1" thickBot="1" x14ac:dyDescent="0.3">
      <c r="A31" s="74" t="s">
        <v>26</v>
      </c>
      <c r="B31" s="51"/>
      <c r="C31" s="49"/>
      <c r="D31" s="49"/>
      <c r="E31" s="49"/>
      <c r="F31" s="49"/>
      <c r="G31" s="49"/>
      <c r="H31" s="63"/>
      <c r="I31" s="22">
        <v>0</v>
      </c>
      <c r="J31" s="61"/>
    </row>
    <row r="32" spans="1:11" ht="21" customHeight="1" thickBot="1" x14ac:dyDescent="0.3">
      <c r="A32" s="24" t="s">
        <v>27</v>
      </c>
      <c r="B32" s="52"/>
      <c r="C32" s="50"/>
      <c r="D32" s="25">
        <v>0</v>
      </c>
      <c r="E32" s="25">
        <v>0</v>
      </c>
      <c r="F32" s="25">
        <v>0</v>
      </c>
      <c r="G32" s="25">
        <v>0</v>
      </c>
      <c r="H32" s="46" t="str">
        <f>IF(SUM(D32:G32)&gt;0,ROUND(AVERAGE(D32:G32)*2,0)/2,"")</f>
        <v/>
      </c>
      <c r="I32" s="58"/>
      <c r="J32" s="46" t="str">
        <f>IF(SUM(H30:I32)&gt;0,ROUND(AVERAGE(H30:I32),1),"")</f>
        <v/>
      </c>
    </row>
    <row r="33" spans="1:10" ht="21" customHeight="1" thickBot="1" x14ac:dyDescent="0.3">
      <c r="A33" s="20" t="s">
        <v>28</v>
      </c>
      <c r="B33" s="51"/>
      <c r="C33" s="49"/>
      <c r="D33" s="49"/>
      <c r="E33" s="49"/>
      <c r="F33" s="49"/>
      <c r="G33" s="49"/>
      <c r="H33" s="56"/>
      <c r="I33" s="60"/>
      <c r="J33" s="55"/>
    </row>
    <row r="34" spans="1:10" ht="21" customHeight="1" thickBot="1" x14ac:dyDescent="0.3">
      <c r="A34" s="73" t="s">
        <v>29</v>
      </c>
      <c r="B34" s="51"/>
      <c r="C34" s="49"/>
      <c r="D34" s="49"/>
      <c r="E34" s="49"/>
      <c r="F34" s="49"/>
      <c r="G34" s="49"/>
      <c r="H34" s="56"/>
      <c r="I34" s="30">
        <v>0</v>
      </c>
      <c r="J34" s="55"/>
    </row>
    <row r="35" spans="1:10" ht="21" customHeight="1" thickBot="1" x14ac:dyDescent="0.3">
      <c r="A35" s="32" t="s">
        <v>30</v>
      </c>
      <c r="B35" s="51"/>
      <c r="C35" s="49"/>
      <c r="D35" s="25">
        <v>0</v>
      </c>
      <c r="E35" s="25">
        <v>0</v>
      </c>
      <c r="F35" s="25">
        <v>0</v>
      </c>
      <c r="G35" s="25">
        <v>0</v>
      </c>
      <c r="H35" s="46" t="str">
        <f>IF(SUM(D35:G35)&gt;0,ROUND(AVERAGE(D35:G35)*2,0)/2,"")</f>
        <v/>
      </c>
      <c r="I35" s="58"/>
      <c r="J35" s="46" t="str">
        <f>IF(SUM(H33:I35)&gt;0,ROUND(AVERAGE(H33:I35),1),"")</f>
        <v/>
      </c>
    </row>
    <row r="36" spans="1:10" ht="21" customHeight="1" thickBot="1" x14ac:dyDescent="0.3">
      <c r="A36" s="43" t="s">
        <v>31</v>
      </c>
      <c r="B36" s="65"/>
      <c r="C36" s="64"/>
      <c r="D36" s="49"/>
      <c r="E36" s="49"/>
      <c r="F36" s="49"/>
      <c r="G36" s="49"/>
      <c r="H36" s="56"/>
      <c r="I36" s="60"/>
      <c r="J36" s="55"/>
    </row>
    <row r="37" spans="1:10" ht="21" customHeight="1" thickBot="1" x14ac:dyDescent="0.3">
      <c r="A37" s="24" t="s">
        <v>32</v>
      </c>
      <c r="B37" s="52"/>
      <c r="C37" s="59"/>
      <c r="D37" s="25">
        <v>0</v>
      </c>
      <c r="E37" s="34">
        <v>0</v>
      </c>
      <c r="F37" s="25">
        <v>0</v>
      </c>
      <c r="G37" s="35">
        <v>0</v>
      </c>
      <c r="H37" s="80" t="str">
        <f>IF(SUM(D37:G37)&gt;0,ROUND(AVERAGE(D37:G37)*2,0)/2,"")</f>
        <v/>
      </c>
      <c r="I37" s="58"/>
      <c r="J37" s="46" t="str">
        <f>H37</f>
        <v/>
      </c>
    </row>
    <row r="38" spans="1:10" ht="13.5" thickBot="1" x14ac:dyDescent="0.3">
      <c r="A38" s="83" t="s">
        <v>33</v>
      </c>
      <c r="B38" s="81"/>
      <c r="C38" s="81"/>
      <c r="D38" s="81"/>
      <c r="E38" s="81"/>
      <c r="F38" s="81"/>
      <c r="G38" s="81"/>
      <c r="H38" s="82"/>
      <c r="I38" s="81"/>
      <c r="J38" s="46" t="str">
        <f>IF(SUM(J28:J37)&gt;0,ROUND(AVERAGE(J28,J32,J35,J37),1),"")</f>
        <v/>
      </c>
    </row>
    <row r="39" spans="1:10" ht="13.5" thickBot="1" x14ac:dyDescent="0.3">
      <c r="A39" s="36" t="s">
        <v>34</v>
      </c>
      <c r="B39" s="37"/>
      <c r="C39" s="37"/>
      <c r="D39" s="37"/>
      <c r="E39" s="37"/>
      <c r="F39" s="37"/>
      <c r="G39" s="37"/>
      <c r="H39" s="38"/>
      <c r="I39" s="37"/>
      <c r="J39" s="39" t="str">
        <f>IF(SUM(J16,J18,J20,J21,J28,J32,J35,J37)&gt;0,SUM(J16,J18,J20,J21,J28,J32,J35,J37),"")</f>
        <v/>
      </c>
    </row>
    <row r="40" spans="1:10" ht="13.5" thickBot="1" x14ac:dyDescent="0.3">
      <c r="A40" s="40" t="s">
        <v>35</v>
      </c>
      <c r="B40" s="37"/>
      <c r="C40" s="37"/>
      <c r="D40" s="37"/>
      <c r="E40" s="37"/>
      <c r="F40" s="37"/>
      <c r="G40" s="37"/>
      <c r="H40" s="37"/>
      <c r="I40" s="37"/>
      <c r="J40" s="41" t="str">
        <f>IF(SUM(J18,J21,J28,J32:J37)&gt;0,ROUND(AVERAGE(J18,J18,J21,J21,J28,J32,J35,J37),1),"")</f>
        <v/>
      </c>
    </row>
    <row r="41" spans="1:10" x14ac:dyDescent="0.25">
      <c r="A41" s="27"/>
      <c r="B41" s="27"/>
      <c r="C41" s="27"/>
      <c r="D41" s="27"/>
      <c r="E41" s="27"/>
      <c r="F41" s="27"/>
      <c r="G41" s="27"/>
      <c r="H41" s="42"/>
      <c r="I41" s="27"/>
      <c r="J41" s="27"/>
    </row>
    <row r="42" spans="1:10" x14ac:dyDescent="0.25">
      <c r="A42" s="27" t="s">
        <v>44</v>
      </c>
      <c r="C42" s="27"/>
      <c r="D42" s="27" t="s">
        <v>40</v>
      </c>
      <c r="F42" s="27"/>
      <c r="G42" s="27"/>
      <c r="H42" s="42" t="str">
        <f>J22</f>
        <v/>
      </c>
      <c r="I42" s="86" t="str">
        <f>IF(J22="","",IF(J22&lt;3.95,"nicht erfüllt","erfüllt"))</f>
        <v/>
      </c>
      <c r="J42" s="86"/>
    </row>
    <row r="43" spans="1:10" x14ac:dyDescent="0.25">
      <c r="A43" s="27"/>
      <c r="C43" s="27"/>
      <c r="D43" s="27" t="s">
        <v>41</v>
      </c>
      <c r="F43" s="27"/>
      <c r="G43" s="27"/>
      <c r="H43" s="42" t="str">
        <f>J38</f>
        <v/>
      </c>
      <c r="I43" s="86" t="str">
        <f>IF(J38="","",IF(J38&lt;3.95,"nicht erfüllt","erfüllt"))</f>
        <v/>
      </c>
      <c r="J43" s="86"/>
    </row>
    <row r="44" spans="1:10" x14ac:dyDescent="0.25">
      <c r="H44" s="2"/>
      <c r="I44" s="1"/>
    </row>
    <row r="45" spans="1:10" x14ac:dyDescent="0.25">
      <c r="H45" s="2"/>
      <c r="I45" s="1"/>
    </row>
    <row r="46" spans="1:10" x14ac:dyDescent="0.25">
      <c r="H46" s="2"/>
      <c r="I46" s="1"/>
    </row>
    <row r="47" spans="1:10" x14ac:dyDescent="0.25">
      <c r="H47" s="2"/>
      <c r="I47" s="1"/>
    </row>
    <row r="48" spans="1:10" x14ac:dyDescent="0.25">
      <c r="H48" s="2"/>
      <c r="I48" s="1"/>
    </row>
    <row r="49" spans="8:9" x14ac:dyDescent="0.25">
      <c r="H49" s="2"/>
      <c r="I49" s="1"/>
    </row>
  </sheetData>
  <mergeCells count="3">
    <mergeCell ref="B11:E11"/>
    <mergeCell ref="I43:J43"/>
    <mergeCell ref="I42:J42"/>
  </mergeCells>
  <conditionalFormatting sqref="J22">
    <cfRule type="cellIs" dxfId="1" priority="2" stopIfTrue="1" operator="lessThan">
      <formula>4</formula>
    </cfRule>
  </conditionalFormatting>
  <conditionalFormatting sqref="J38">
    <cfRule type="cellIs" dxfId="0" priority="1" stopIfTrue="1" operator="lessThan">
      <formula>4</formula>
    </cfRule>
  </conditionalFormatting>
  <pageMargins left="0.39370078740157483" right="0.39370078740157483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QV-Rechner DHF</vt:lpstr>
    </vt:vector>
  </TitlesOfParts>
  <Company>CL02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christian.sauder</dc:creator>
  <cp:lastModifiedBy>Zejneli Semina BZWU</cp:lastModifiedBy>
  <cp:lastPrinted>2015-09-18T09:03:23Z</cp:lastPrinted>
  <dcterms:created xsi:type="dcterms:W3CDTF">2015-09-16T13:33:59Z</dcterms:created>
  <dcterms:modified xsi:type="dcterms:W3CDTF">2023-07-07T13:57:58Z</dcterms:modified>
</cp:coreProperties>
</file>